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8\Fiinform\DATA\Public\BÁO CÁO TÀI CHÍNH MỚI\LPB\HN\2022\Q4\"/>
    </mc:Choice>
  </mc:AlternateContent>
  <xr:revisionPtr revIDLastSave="0" documentId="13_ncr:1_{1C900A50-626E-4A86-9480-22BF76F21EC5}" xr6:coauthVersionLast="47" xr6:coauthVersionMax="47" xr10:uidLastSave="{00000000-0000-0000-0000-000000000000}"/>
  <bookViews>
    <workbookView xWindow="30" yWindow="8400" windowWidth="28635" windowHeight="7485" activeTab="2" xr2:uid="{4A67342A-4D42-4A5A-82E3-197E459E608E}"/>
  </bookViews>
  <sheets>
    <sheet name="BankInterestRateRisk" sheetId="1" r:id="rId1"/>
    <sheet name="BankCurrencyRisk" sheetId="2" r:id="rId2"/>
    <sheet name="BankLiquidityRisk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1" l="1"/>
  <c r="D22" i="3"/>
  <c r="E22" i="3"/>
  <c r="F22" i="3"/>
  <c r="G22" i="3"/>
  <c r="H22" i="3"/>
  <c r="I22" i="3"/>
  <c r="C22" i="3"/>
  <c r="J15" i="3"/>
  <c r="J16" i="3"/>
  <c r="J17" i="3"/>
  <c r="J18" i="3"/>
  <c r="J19" i="3"/>
  <c r="J20" i="3"/>
  <c r="J21" i="3"/>
  <c r="J14" i="3"/>
  <c r="J4" i="3"/>
  <c r="J5" i="3"/>
  <c r="J6" i="3"/>
  <c r="J7" i="3"/>
  <c r="J8" i="3"/>
  <c r="J9" i="3"/>
  <c r="J10" i="3"/>
  <c r="J11" i="3"/>
  <c r="J12" i="3"/>
  <c r="J3" i="3"/>
  <c r="D13" i="3"/>
  <c r="E13" i="3"/>
  <c r="F13" i="3"/>
  <c r="G13" i="3"/>
  <c r="H13" i="3"/>
  <c r="I13" i="3"/>
  <c r="C13" i="3"/>
  <c r="C23" i="3" s="1"/>
  <c r="D22" i="2"/>
  <c r="E22" i="2"/>
  <c r="F22" i="2"/>
  <c r="G22" i="2"/>
  <c r="C22" i="2"/>
  <c r="H24" i="2"/>
  <c r="H15" i="2"/>
  <c r="H16" i="2"/>
  <c r="H17" i="2"/>
  <c r="H18" i="2"/>
  <c r="H19" i="2"/>
  <c r="H20" i="2"/>
  <c r="H21" i="2"/>
  <c r="H14" i="2"/>
  <c r="H4" i="2"/>
  <c r="H5" i="2"/>
  <c r="H6" i="2"/>
  <c r="H7" i="2"/>
  <c r="H8" i="2"/>
  <c r="H9" i="2"/>
  <c r="H10" i="2"/>
  <c r="H11" i="2"/>
  <c r="H12" i="2"/>
  <c r="H3" i="2"/>
  <c r="D13" i="2"/>
  <c r="E13" i="2"/>
  <c r="F13" i="2"/>
  <c r="F23" i="2" s="1"/>
  <c r="F25" i="2" s="1"/>
  <c r="G13" i="2"/>
  <c r="G23" i="2" s="1"/>
  <c r="G25" i="2" s="1"/>
  <c r="C13" i="2"/>
  <c r="K23" i="1"/>
  <c r="K15" i="1"/>
  <c r="K16" i="1"/>
  <c r="K17" i="1"/>
  <c r="K18" i="1"/>
  <c r="K19" i="1"/>
  <c r="K20" i="1"/>
  <c r="K14" i="1"/>
  <c r="D21" i="1"/>
  <c r="E21" i="1"/>
  <c r="F21" i="1"/>
  <c r="G21" i="1"/>
  <c r="H21" i="1"/>
  <c r="I21" i="1"/>
  <c r="J21" i="1"/>
  <c r="C21" i="1"/>
  <c r="K4" i="1"/>
  <c r="K5" i="1"/>
  <c r="K6" i="1"/>
  <c r="K7" i="1"/>
  <c r="K8" i="1"/>
  <c r="K9" i="1"/>
  <c r="K10" i="1"/>
  <c r="K12" i="1"/>
  <c r="K3" i="1"/>
  <c r="E13" i="1"/>
  <c r="F13" i="1"/>
  <c r="G13" i="1"/>
  <c r="H13" i="1"/>
  <c r="I13" i="1"/>
  <c r="J13" i="1"/>
  <c r="C13" i="1"/>
  <c r="C22" i="1" s="1"/>
  <c r="C24" i="1" s="1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3" i="3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22" i="2"/>
  <c r="I23" i="2"/>
  <c r="I24" i="2"/>
  <c r="I25" i="2"/>
  <c r="I20" i="2"/>
  <c r="I21" i="2"/>
  <c r="I19" i="2"/>
  <c r="L17" i="1"/>
  <c r="L21" i="1"/>
  <c r="L13" i="1"/>
  <c r="L18" i="1"/>
  <c r="L19" i="1"/>
  <c r="L20" i="1"/>
  <c r="L22" i="1"/>
  <c r="L23" i="1"/>
  <c r="L24" i="1"/>
  <c r="L16" i="1"/>
  <c r="L15" i="1"/>
  <c r="L14" i="1"/>
  <c r="L12" i="1"/>
  <c r="L11" i="1"/>
  <c r="L10" i="1"/>
  <c r="L9" i="1"/>
  <c r="L8" i="1"/>
  <c r="L7" i="1"/>
  <c r="L6" i="1"/>
  <c r="L5" i="1"/>
  <c r="L4" i="1"/>
  <c r="L3" i="1"/>
  <c r="E23" i="2" l="1"/>
  <c r="E25" i="2" s="1"/>
  <c r="D23" i="3"/>
  <c r="E22" i="1"/>
  <c r="E24" i="1" s="1"/>
  <c r="G23" i="3"/>
  <c r="E23" i="3"/>
  <c r="H23" i="3"/>
  <c r="J22" i="3"/>
  <c r="I23" i="3"/>
  <c r="F23" i="3"/>
  <c r="C23" i="2"/>
  <c r="C25" i="2" s="1"/>
  <c r="H22" i="2"/>
  <c r="D23" i="2"/>
  <c r="D25" i="2" s="1"/>
  <c r="H13" i="2"/>
  <c r="I22" i="1"/>
  <c r="I24" i="1" s="1"/>
  <c r="G22" i="1"/>
  <c r="G24" i="1" s="1"/>
  <c r="F22" i="1"/>
  <c r="F24" i="1" s="1"/>
  <c r="D22" i="1"/>
  <c r="D24" i="1" s="1"/>
  <c r="J22" i="1"/>
  <c r="J24" i="1" s="1"/>
  <c r="H22" i="1"/>
  <c r="H24" i="1" s="1"/>
  <c r="K11" i="1"/>
  <c r="K13" i="1" s="1"/>
  <c r="J13" i="3"/>
  <c r="K21" i="1"/>
  <c r="J23" i="3" l="1"/>
  <c r="H23" i="2"/>
  <c r="H25" i="2" s="1"/>
  <c r="K22" i="1"/>
  <c r="K24" i="1" s="1"/>
</calcChain>
</file>

<file path=xl/sharedStrings.xml><?xml version="1.0" encoding="utf-8"?>
<sst xmlns="http://schemas.openxmlformats.org/spreadsheetml/2006/main" count="121" uniqueCount="78">
  <si>
    <t>Loại tài khoản cần tính rủi ro      </t>
  </si>
  <si>
    <t>1. Tiền mặt vàng bạc, đá quý</t>
  </si>
  <si>
    <t>2. Tiền gủi tại NHNN</t>
  </si>
  <si>
    <t>3. Tiền gủi tại và cho vay các TCTD khác</t>
  </si>
  <si>
    <t>4. Chứng khoán kinh doanh</t>
  </si>
  <si>
    <t>5. Các công cụ tài chính phát sinh và các tài sản</t>
  </si>
  <si>
    <t>6. Cho vay khách hàng</t>
  </si>
  <si>
    <t>7. Chứng khoán đầu tư</t>
  </si>
  <si>
    <t>8. Góp vốn đầu tư dài hạn</t>
  </si>
  <si>
    <t>9. Tài sản cố định và đầu tư bất động sản</t>
  </si>
  <si>
    <t>10. Tài sản có khác</t>
  </si>
  <si>
    <t>I. Tổng tài sản</t>
  </si>
  <si>
    <t>11. Các khoản nợ chính phủ và NHNN</t>
  </si>
  <si>
    <t>12. Tiền gửi và vay các Tổ chức TD khác</t>
  </si>
  <si>
    <t>13. Tiền gủi của khách hàng</t>
  </si>
  <si>
    <t xml:space="preserve">14. Các công cụ tài chính phát sinh và các khoản </t>
  </si>
  <si>
    <t xml:space="preserve">15. Vốn tài trợ, ủy thác đầu tư, cho vay tổ chức </t>
  </si>
  <si>
    <t>16. Phát hành giấy tờ có giá</t>
  </si>
  <si>
    <t>17. Các khoản nợ khác</t>
  </si>
  <si>
    <t>II. Tổng nợ phải trả</t>
  </si>
  <si>
    <t>III. Mức chênh lệch nhạy cảm với lãi suất nội bản</t>
  </si>
  <si>
    <t>IV. Mức chênh lệch nhạy cảm với lãi suất ngoại bả</t>
  </si>
  <si>
    <t>V. Tổng chênh lệch nhạy cảm với lãi suất</t>
  </si>
  <si>
    <t>Loại tài khoản cần tính rủi ro</t>
  </si>
  <si>
    <t>18. Vốn và các quỹ</t>
  </si>
  <si>
    <t>II. Tổng nợ phải trả và vốn chủ sở hữu</t>
  </si>
  <si>
    <t>III. Trạng thái tiền tệ nội bảng</t>
  </si>
  <si>
    <t>IV. Trạng thái tiền tệ ngoại bảng</t>
  </si>
  <si>
    <t>V. Trạng thái tiền tệ nội, ngoại bảng</t>
  </si>
  <si>
    <t>III. Mức chênh thanh khoản ròng</t>
  </si>
  <si>
    <t>BR8</t>
  </si>
  <si>
    <t>BR1</t>
  </si>
  <si>
    <t>BR2</t>
  </si>
  <si>
    <t>BR3</t>
  </si>
  <si>
    <t>BR4</t>
  </si>
  <si>
    <t>BR5</t>
  </si>
  <si>
    <t>BR6</t>
  </si>
  <si>
    <t>BR7</t>
  </si>
  <si>
    <t>BR9</t>
  </si>
  <si>
    <t>Code</t>
  </si>
  <si>
    <t>Id</t>
  </si>
  <si>
    <t>BC1</t>
  </si>
  <si>
    <t>BC2</t>
  </si>
  <si>
    <t>BC3</t>
  </si>
  <si>
    <t>BC4</t>
  </si>
  <si>
    <t>BC5</t>
  </si>
  <si>
    <t>BC6</t>
  </si>
  <si>
    <t>BL7</t>
  </si>
  <si>
    <t>BL6</t>
  </si>
  <si>
    <t>BL1</t>
  </si>
  <si>
    <t>BL2</t>
  </si>
  <si>
    <t>BL3</t>
  </si>
  <si>
    <t>BL4</t>
  </si>
  <si>
    <t>BL5</t>
  </si>
  <si>
    <t>BL8</t>
  </si>
  <si>
    <t>RRLS - TO - Quá hạn</t>
  </si>
  <si>
    <t>RRLS - 0M - Không chịu lãi</t>
  </si>
  <si>
    <t>RRLS - 1M - Đến 1 tháng</t>
  </si>
  <si>
    <t>RRLS - 3M - Từ 1- 3 tháng</t>
  </si>
  <si>
    <t>RRLS - 6M - Từ 3 - 6 tháng</t>
  </si>
  <si>
    <t>RRLS - 12M - Từ 6 - 12 tháng</t>
  </si>
  <si>
    <t>RRLS - 5Y - Từ 1 - 5 năm</t>
  </si>
  <si>
    <t>RRLS - L5Y - Trên 5 năm</t>
  </si>
  <si>
    <t>RRLS - TOTAL - Tổng cộng rủi ro lãi suất</t>
  </si>
  <si>
    <t>RRTT - VND - VND</t>
  </si>
  <si>
    <t>RRTT - USD - USD</t>
  </si>
  <si>
    <t>RRTT - EUR - Euro</t>
  </si>
  <si>
    <t>RRTT - GOLD - Vàng</t>
  </si>
  <si>
    <t>RRTT - OTHER - Ngoại tệ khác</t>
  </si>
  <si>
    <t>RRTT - TOTAL - Tổng cộng rủi ro tiền tệ</t>
  </si>
  <si>
    <t>RRTK - O3M - Quá hạn trên 3 tháng</t>
  </si>
  <si>
    <t>RRTK - C3M - Quá hạn đến 3 tháng</t>
  </si>
  <si>
    <t>RRTK - I1M - Trong hạn đến 1 tháng</t>
  </si>
  <si>
    <t>RRTK - I3M - Trong hạn từ 1 - 3 tháng</t>
  </si>
  <si>
    <t>RRTK - I12M - Trong hạn từ 3 - 12 tháng</t>
  </si>
  <si>
    <t>RRTK - I5Y - Trong hạn từ 1 - 5 năm</t>
  </si>
  <si>
    <t>RRTK - IL5Y - Trong hạn trên 5 năm</t>
  </si>
  <si>
    <t>RRTK - TOTAL - Tổng cộng rủi ro thanh khoản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</si>
</sst>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9"/>
      <color rgb="FF666666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color rgb="FF242424"/>
      <name val="Segoe U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EFE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/>
      <diagonal/>
    </border>
    <border>
      <left/>
      <right style="medium">
        <color rgb="FFDEE2E6"/>
      </right>
      <top style="medium">
        <color rgb="FFDEE2E6"/>
      </top>
      <bottom/>
      <diagonal/>
    </border>
    <border>
      <left/>
      <right/>
      <top style="medium">
        <color rgb="FFDEE2E6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0" fillId="3" borderId="0" xfId="0" applyFill="1"/>
    <xf numFmtId="0" fontId="3" fillId="3" borderId="0" xfId="0" applyFont="1" applyFill="1"/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vertical="center" wrapText="1"/>
    </xf>
    <xf numFmtId="164" fontId="0" fillId="0" borderId="0" xfId="1" applyNumberFormat="1" applyFont="1"/>
    <xf numFmtId="164" fontId="3" fillId="0" borderId="0" xfId="1" applyNumberFormat="1" applyFont="1"/>
    <xf numFmtId="3" fontId="0" fillId="0" borderId="0" xfId="0" applyNumberFormat="1"/>
    <xf numFmtId="3" fontId="3" fillId="0" borderId="0" xfId="0" applyNumberFormat="1" applyFont="1"/>
  </cellXfs>
  <cellStyles count="2">
    <cellStyle name="Bình thường" xfId="0" builtinId="0"/>
    <cellStyle name="Dấu phẩy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DB195-C407-4E47-B848-0B190632207B}">
  <dimension ref="A1:L40"/>
  <sheetViews>
    <sheetView workbookViewId="0">
      <pane xSplit="2" ySplit="2" topLeftCell="C21" activePane="bottomRight" state="frozen"/>
      <selection pane="topRight" activeCell="C1" sqref="C1"/>
      <selection pane="bottomLeft" activeCell="A3" sqref="A3"/>
      <selection pane="bottomRight" activeCell="F16" sqref="F16"/>
    </sheetView>
  </sheetViews>
  <sheetFormatPr defaultRowHeight="15" x14ac:dyDescent="0.25"/>
  <cols>
    <col min="2" max="2" width="40.42578125" bestFit="1" customWidth="1"/>
    <col min="3" max="3" width="19.85546875" customWidth="1"/>
    <col min="4" max="4" width="21.42578125" customWidth="1"/>
    <col min="5" max="5" width="24.140625" customWidth="1"/>
    <col min="6" max="6" width="22.7109375" customWidth="1"/>
    <col min="7" max="7" width="19.85546875" customWidth="1"/>
    <col min="8" max="8" width="24.28515625" customWidth="1"/>
    <col min="9" max="9" width="21.42578125" customWidth="1"/>
    <col min="10" max="10" width="19.85546875" customWidth="1"/>
    <col min="11" max="11" width="26.140625" customWidth="1"/>
    <col min="12" max="12" width="55.5703125" bestFit="1" customWidth="1"/>
  </cols>
  <sheetData>
    <row r="1" spans="1:12" s="7" customFormat="1" x14ac:dyDescent="0.25">
      <c r="C1" s="7" t="s">
        <v>30</v>
      </c>
      <c r="D1" s="7" t="s">
        <v>31</v>
      </c>
      <c r="E1" s="7" t="s">
        <v>32</v>
      </c>
      <c r="F1" s="7" t="s">
        <v>33</v>
      </c>
      <c r="G1" s="7" t="s">
        <v>34</v>
      </c>
      <c r="H1" s="7" t="s">
        <v>35</v>
      </c>
      <c r="I1" s="7" t="s">
        <v>36</v>
      </c>
      <c r="J1" s="7" t="s">
        <v>37</v>
      </c>
      <c r="K1" s="7" t="s">
        <v>38</v>
      </c>
    </row>
    <row r="2" spans="1:12" s="10" customFormat="1" x14ac:dyDescent="0.25">
      <c r="A2" s="8" t="s">
        <v>40</v>
      </c>
      <c r="B2" s="1" t="s">
        <v>0</v>
      </c>
      <c r="C2" s="1" t="s">
        <v>55</v>
      </c>
      <c r="D2" s="1" t="s">
        <v>56</v>
      </c>
      <c r="E2" s="1" t="s">
        <v>57</v>
      </c>
      <c r="F2" s="1" t="s">
        <v>58</v>
      </c>
      <c r="G2" s="1" t="s">
        <v>59</v>
      </c>
      <c r="H2" s="1" t="s">
        <v>60</v>
      </c>
      <c r="I2" s="1" t="s">
        <v>61</v>
      </c>
      <c r="J2" s="1" t="s">
        <v>62</v>
      </c>
      <c r="K2" s="1" t="s">
        <v>63</v>
      </c>
      <c r="L2" s="10" t="s">
        <v>39</v>
      </c>
    </row>
    <row r="3" spans="1:12" x14ac:dyDescent="0.25">
      <c r="A3" s="7">
        <v>1</v>
      </c>
      <c r="B3" s="2" t="s">
        <v>1</v>
      </c>
      <c r="C3" s="12"/>
      <c r="D3" s="12">
        <v>2983877000000</v>
      </c>
      <c r="E3" s="12"/>
      <c r="F3" s="12"/>
      <c r="G3" s="12"/>
      <c r="H3" s="12"/>
      <c r="I3" s="12"/>
      <c r="J3" s="12"/>
      <c r="K3" s="13">
        <f>SUM(C3:J3)</f>
        <v>2983877000000</v>
      </c>
      <c r="L3" t="str">
        <f>CONCATENATE(C1, "-", A3, "|", D1, "-", A3, "|", E1, "-", A3, "|", F1, "-", A3, "|", G1, "-", A3, "|", H1, "-", A3, "|", I1, "-", A3, "|", J1, "-", A3, "|", K1, "-", A3)</f>
        <v>BR8-1|BR1-1|BR2-1|BR3-1|BR4-1|BR5-1|BR6-1|BR7-1|BR9-1</v>
      </c>
    </row>
    <row r="4" spans="1:12" x14ac:dyDescent="0.25">
      <c r="A4" s="7">
        <v>2</v>
      </c>
      <c r="B4" s="2" t="s">
        <v>2</v>
      </c>
      <c r="C4" s="12"/>
      <c r="D4" s="12">
        <v>10323700000000</v>
      </c>
      <c r="E4" s="12"/>
      <c r="F4" s="12"/>
      <c r="G4" s="12"/>
      <c r="H4" s="12"/>
      <c r="I4" s="12"/>
      <c r="J4" s="12"/>
      <c r="K4" s="13">
        <f t="shared" ref="K4:K20" si="0">SUM(C4:J4)</f>
        <v>10323700000000</v>
      </c>
      <c r="L4" t="str">
        <f>CONCATENATE(C1, "-", A4, "|", D1, "-", A4, "|", E1, "-", A4, "|", F1, "-", A4, "|", G1, "-", A4, "|", H1, "-", A4, "|", I1, "-", A4, "|", J1, "-", A4, "|", K1, "-", A4)</f>
        <v>BR8-2|BR1-2|BR2-2|BR3-2|BR4-2|BR5-2|BR6-2|BR7-2|BR9-2</v>
      </c>
    </row>
    <row r="5" spans="1:12" x14ac:dyDescent="0.25">
      <c r="A5" s="7">
        <v>3</v>
      </c>
      <c r="B5" s="2" t="s">
        <v>3</v>
      </c>
      <c r="C5" s="12">
        <v>37366000000</v>
      </c>
      <c r="D5" s="12"/>
      <c r="E5" s="12">
        <v>24602698000000</v>
      </c>
      <c r="F5" s="12">
        <v>7265300000000</v>
      </c>
      <c r="G5" s="12">
        <v>120832000000</v>
      </c>
      <c r="H5" s="12"/>
      <c r="I5" s="12"/>
      <c r="J5" s="12"/>
      <c r="K5" s="13">
        <f t="shared" si="0"/>
        <v>32026196000000</v>
      </c>
      <c r="L5" t="str">
        <f>CONCATENATE(C1, "-", A5, "|", D1, "-", A5, "|", E1, "-", A5, "|", F1, "-", A5, "|", G1, "-", A5, "|", H1, "-", A5, "|", I1, "-", A5, "|", J1, "-", A5, "|", K1, "-", A5)</f>
        <v>BR8-3|BR1-3|BR2-3|BR3-3|BR4-3|BR5-3|BR6-3|BR7-3|BR9-3</v>
      </c>
    </row>
    <row r="6" spans="1:12" x14ac:dyDescent="0.25">
      <c r="A6" s="7">
        <v>4</v>
      </c>
      <c r="B6" s="2" t="s">
        <v>4</v>
      </c>
      <c r="C6" s="12"/>
      <c r="D6" s="12">
        <v>566280000000</v>
      </c>
      <c r="E6" s="12"/>
      <c r="F6" s="12"/>
      <c r="G6" s="12"/>
      <c r="H6" s="12"/>
      <c r="I6" s="12"/>
      <c r="J6" s="12"/>
      <c r="K6" s="13">
        <f t="shared" si="0"/>
        <v>566280000000</v>
      </c>
      <c r="L6" t="str">
        <f>CONCATENATE(C1, "-", A6, "|", D1, "-", A6, "|", E1, "-", A6, "|", F1, "-", A6, "|", G1, "-", A6, "|", H1, "-", A6, "|", I1, "-", A6, "|", J1, "-", A6, "|", K1, "-", A6)</f>
        <v>BR8-4|BR1-4|BR2-4|BR3-4|BR4-4|BR5-4|BR6-4|BR7-4|BR9-4</v>
      </c>
    </row>
    <row r="7" spans="1:12" x14ac:dyDescent="0.25">
      <c r="A7" s="7">
        <v>5</v>
      </c>
      <c r="B7" s="2" t="s">
        <v>5</v>
      </c>
      <c r="C7" s="12"/>
      <c r="D7" s="12"/>
      <c r="E7" s="12"/>
      <c r="F7" s="12"/>
      <c r="G7" s="12"/>
      <c r="H7" s="12"/>
      <c r="I7" s="12"/>
      <c r="J7" s="12"/>
      <c r="K7" s="13">
        <f t="shared" si="0"/>
        <v>0</v>
      </c>
      <c r="L7" t="str">
        <f>CONCATENATE(C1, "-", A7, "|", D1, "-", A7, "|", E1, "-", A7, "|", F1, "-", A7, "|", G1, "-", A7, "|", H1, "-", A7, "|", I1, "-", A7, "|", J1, "-", A7, "|", K1, "-", A7)</f>
        <v>BR8-5|BR1-5|BR2-5|BR3-5|BR4-5|BR5-5|BR6-5|BR7-5|BR9-5</v>
      </c>
    </row>
    <row r="8" spans="1:12" x14ac:dyDescent="0.25">
      <c r="A8" s="7">
        <v>6</v>
      </c>
      <c r="B8" s="2" t="s">
        <v>6</v>
      </c>
      <c r="C8" s="12">
        <v>2519679000000</v>
      </c>
      <c r="D8" s="12"/>
      <c r="E8" s="12">
        <v>48530720000000</v>
      </c>
      <c r="F8" s="12">
        <v>147352459000000</v>
      </c>
      <c r="G8" s="12">
        <v>11981424000000</v>
      </c>
      <c r="H8" s="12">
        <v>1502115000000</v>
      </c>
      <c r="I8" s="12">
        <v>19038583000000</v>
      </c>
      <c r="J8" s="12">
        <v>4842344000000</v>
      </c>
      <c r="K8" s="13">
        <f t="shared" si="0"/>
        <v>235767324000000</v>
      </c>
      <c r="L8" t="str">
        <f>CONCATENATE(C1, "-", A8, "|", D1, "-", A8, "|", E1, "-", A8, "|", F1, "-", A8, "|", G1, "-", A8, "|", H1, "-", A8, "|", I1, "-", A8, "|", J1, "-", A8, "|", K1, "-", A8)</f>
        <v>BR8-6|BR1-6|BR2-6|BR3-6|BR4-6|BR5-6|BR6-6|BR7-6|BR9-6</v>
      </c>
    </row>
    <row r="9" spans="1:12" x14ac:dyDescent="0.25">
      <c r="A9" s="7">
        <v>7</v>
      </c>
      <c r="B9" s="2" t="s">
        <v>7</v>
      </c>
      <c r="C9" s="12"/>
      <c r="D9" s="12">
        <v>4715339000000</v>
      </c>
      <c r="E9" s="12">
        <v>50000000000</v>
      </c>
      <c r="F9" s="12">
        <v>450000000000</v>
      </c>
      <c r="G9" s="12">
        <v>1150000000000</v>
      </c>
      <c r="H9" s="12">
        <v>500000000000</v>
      </c>
      <c r="I9" s="12">
        <v>13610000000000</v>
      </c>
      <c r="J9" s="12">
        <v>21531951000000</v>
      </c>
      <c r="K9" s="13">
        <f t="shared" si="0"/>
        <v>42007290000000</v>
      </c>
      <c r="L9" t="str">
        <f>CONCATENATE(C1, "-", A9, "|", D1, "-", A9, "|", E1, "-", A9, "|", F1, "-", A9, "|", G1, "-", A9, "|", H1, "-", A9, "|", I1, "-", A9, "|", J1, "-", A9, "|", K1, "-", A9)</f>
        <v>BR8-7|BR1-7|BR2-7|BR3-7|BR4-7|BR5-7|BR6-7|BR7-7|BR9-7</v>
      </c>
    </row>
    <row r="10" spans="1:12" x14ac:dyDescent="0.25">
      <c r="A10" s="7">
        <v>8</v>
      </c>
      <c r="B10" s="2" t="s">
        <v>8</v>
      </c>
      <c r="C10" s="12"/>
      <c r="D10" s="12">
        <v>315931000000</v>
      </c>
      <c r="E10" s="12"/>
      <c r="F10" s="12"/>
      <c r="G10" s="12"/>
      <c r="H10" s="12"/>
      <c r="I10" s="12"/>
      <c r="J10" s="12"/>
      <c r="K10" s="13">
        <f t="shared" si="0"/>
        <v>315931000000</v>
      </c>
      <c r="L10" t="str">
        <f>CONCATENATE(C1, "-", A10, "|", D1, "-", A10, "|", E1, "-", A10, "|", F1, "-", A10, "|", G1, "-", A10, "|", H1, "-", A10, "|", I1, "-", A10, "|", J1, "-", A10, "|", K1, "-", A10)</f>
        <v>BR8-8|BR1-8|BR2-8|BR3-8|BR4-8|BR5-8|BR6-8|BR7-8|BR9-8</v>
      </c>
    </row>
    <row r="11" spans="1:12" x14ac:dyDescent="0.25">
      <c r="A11" s="7">
        <v>9</v>
      </c>
      <c r="B11" s="2" t="s">
        <v>9</v>
      </c>
      <c r="C11" s="12"/>
      <c r="D11" s="12">
        <v>1693198000000</v>
      </c>
      <c r="E11" s="12"/>
      <c r="F11" s="12"/>
      <c r="G11" s="12"/>
      <c r="H11" s="12"/>
      <c r="I11" s="12"/>
      <c r="J11" s="12"/>
      <c r="K11" s="13">
        <f t="shared" si="0"/>
        <v>1693198000000</v>
      </c>
      <c r="L11" t="str">
        <f>CONCATENATE(C1, "-", A11, "|", D1, "-", A11, "|", E1, "-", A11, "|", F1, "-", A11, "|", G1, "-", A11, "|", H1, "-", A11, "|", I1, "-", A11, "|", J1, "-", A11, "|", K1, "-", A11)</f>
        <v>BR8-9|BR1-9|BR2-9|BR3-9|BR4-9|BR5-9|BR6-9|BR7-9|BR9-9</v>
      </c>
    </row>
    <row r="12" spans="1:12" x14ac:dyDescent="0.25">
      <c r="A12" s="7">
        <v>10</v>
      </c>
      <c r="B12" s="2" t="s">
        <v>10</v>
      </c>
      <c r="C12" s="12">
        <v>7480000000</v>
      </c>
      <c r="D12" s="12">
        <v>6992718000000</v>
      </c>
      <c r="E12" s="12"/>
      <c r="F12" s="12"/>
      <c r="G12" s="12"/>
      <c r="H12" s="12"/>
      <c r="I12" s="12"/>
      <c r="J12" s="12"/>
      <c r="K12" s="13">
        <f t="shared" si="0"/>
        <v>7000198000000</v>
      </c>
      <c r="L12" t="str">
        <f>CONCATENATE(C1, "-", A12, "|", D1, "-", A12, "|", E1, "-", A12, "|", F1, "-", A12, "|", G1, "-", A12, "|", H1, "-", A12, "|", I1, "-", A12, "|", J1, "-", A12, "|", K1, "-", A12)</f>
        <v>BR8-10|BR1-10|BR2-10|BR3-10|BR4-10|BR5-10|BR6-10|BR7-10|BR9-10</v>
      </c>
    </row>
    <row r="13" spans="1:12" s="10" customFormat="1" x14ac:dyDescent="0.25">
      <c r="A13" s="8">
        <v>11</v>
      </c>
      <c r="B13" s="9" t="s">
        <v>11</v>
      </c>
      <c r="C13" s="13">
        <f>SUM(C3:C12)</f>
        <v>2564525000000</v>
      </c>
      <c r="D13" s="13">
        <f t="shared" ref="D13:K13" si="1">SUM(D3:D12)</f>
        <v>27591043000000</v>
      </c>
      <c r="E13" s="13">
        <f t="shared" si="1"/>
        <v>73183418000000</v>
      </c>
      <c r="F13" s="13">
        <f t="shared" si="1"/>
        <v>155067759000000</v>
      </c>
      <c r="G13" s="13">
        <f t="shared" si="1"/>
        <v>13252256000000</v>
      </c>
      <c r="H13" s="13">
        <f t="shared" si="1"/>
        <v>2002115000000</v>
      </c>
      <c r="I13" s="13">
        <f t="shared" si="1"/>
        <v>32648583000000</v>
      </c>
      <c r="J13" s="13">
        <f t="shared" si="1"/>
        <v>26374295000000</v>
      </c>
      <c r="K13" s="13">
        <f t="shared" si="1"/>
        <v>332683994000000</v>
      </c>
      <c r="L13" s="10" t="str">
        <f>CONCATENATE(C1, "-", A13, "|", D1, "-", A13, "|", E1, "-", A13, "|", F1, "-", A13, "|", G1, "-", A13, "|", H1, "-", A13, "|", I1, "-", A13, "|", J1, "-", A13, "|", K1, "-", A13)</f>
        <v>BR8-11|BR1-11|BR2-11|BR3-11|BR4-11|BR5-11|BR6-11|BR7-11|BR9-11</v>
      </c>
    </row>
    <row r="14" spans="1:12" x14ac:dyDescent="0.25">
      <c r="A14" s="7">
        <v>12</v>
      </c>
      <c r="B14" s="2" t="s">
        <v>12</v>
      </c>
      <c r="C14" s="12"/>
      <c r="D14" s="12"/>
      <c r="E14" s="12">
        <v>33847604000000</v>
      </c>
      <c r="F14" s="12">
        <v>7031800000000</v>
      </c>
      <c r="G14" s="12">
        <v>66468000000</v>
      </c>
      <c r="H14" s="12">
        <v>41008000000</v>
      </c>
      <c r="I14" s="12">
        <v>1652068000000</v>
      </c>
      <c r="J14" s="12">
        <v>97855000000</v>
      </c>
      <c r="K14" s="13">
        <f t="shared" si="0"/>
        <v>42736803000000</v>
      </c>
      <c r="L14" t="str">
        <f>CONCATENATE(C1, "-", A14, "|", D1, "-", A14, "|", E1, "-", A14, "|", F1, "-", A14, "|", G1, "-", A14, "|", H1, "-", A14, "|", I1, "-", A14, "|", J1, "-", A14, "|", K1, "-", A14)</f>
        <v>BR8-12|BR1-12|BR2-12|BR3-12|BR4-12|BR5-12|BR6-12|BR7-12|BR9-12</v>
      </c>
    </row>
    <row r="15" spans="1:12" x14ac:dyDescent="0.25">
      <c r="A15" s="7">
        <v>13</v>
      </c>
      <c r="B15" s="2" t="s">
        <v>13</v>
      </c>
      <c r="C15" s="12"/>
      <c r="D15" s="12"/>
      <c r="E15" s="12"/>
      <c r="F15" s="12"/>
      <c r="G15" s="12"/>
      <c r="H15" s="12"/>
      <c r="I15" s="12"/>
      <c r="J15" s="12"/>
      <c r="K15" s="13">
        <f t="shared" si="0"/>
        <v>0</v>
      </c>
      <c r="L15" t="str">
        <f>CONCATENATE(C1, "-", A15, "|", D1, "-", A15, "|", E1, "-", A15, "|", F1, "-", A15, "|", G1, "-", A15, "|", H1, "-", A15, "|", I1, "-", A15, "|", J1, "-", A15, "|", K1, "-", A15)</f>
        <v>BR8-13|BR1-13|BR2-13|BR3-13|BR4-13|BR5-13|BR6-13|BR7-13|BR9-13</v>
      </c>
    </row>
    <row r="16" spans="1:12" x14ac:dyDescent="0.25">
      <c r="A16" s="7">
        <v>14</v>
      </c>
      <c r="B16" s="2" t="s">
        <v>14</v>
      </c>
      <c r="C16" s="12"/>
      <c r="D16" s="12"/>
      <c r="E16" s="12">
        <v>43009625000000</v>
      </c>
      <c r="F16" s="12">
        <v>44074614000000</v>
      </c>
      <c r="G16" s="12">
        <v>54001720000000</v>
      </c>
      <c r="H16" s="12">
        <v>63212352000000</v>
      </c>
      <c r="I16" s="12">
        <v>11588372000000</v>
      </c>
      <c r="J16" s="12">
        <v>1342000000</v>
      </c>
      <c r="K16" s="13">
        <f t="shared" si="0"/>
        <v>215888025000000</v>
      </c>
      <c r="L16" t="str">
        <f>CONCATENATE(C1, "-", A16, "|", D1, "-", A16, "|", E1, "-", A16, "|", F1, "-", A16, "|", G1, "-", A16, "|", H1, "-", A16, "|", I1, "-", A16, "|", J1, "-", A16, "|", K1, "-", A16)</f>
        <v>BR8-14|BR1-14|BR2-14|BR3-14|BR4-14|BR5-14|BR6-14|BR7-14|BR9-14</v>
      </c>
    </row>
    <row r="17" spans="1:12" x14ac:dyDescent="0.25">
      <c r="A17" s="7">
        <v>15</v>
      </c>
      <c r="B17" s="2" t="s">
        <v>15</v>
      </c>
      <c r="C17" s="12"/>
      <c r="D17" s="12">
        <v>42030000000</v>
      </c>
      <c r="E17" s="12"/>
      <c r="F17" s="12"/>
      <c r="G17" s="12"/>
      <c r="H17" s="12"/>
      <c r="I17" s="12"/>
      <c r="J17" s="12"/>
      <c r="K17" s="13">
        <f t="shared" si="0"/>
        <v>42030000000</v>
      </c>
      <c r="L17" t="str">
        <f t="shared" ref="L17:L24" si="2">CONCATENATE($C$1, "-", A17, "|", $D$1, "-", A17, "|", $E$1, "-", A17, "|", $F$1, "-", A17, "|", $G$1, "-", A17, "|", $H$1, "-", A17, "|", $I$1, "-", A17, "|", $J$1, "-", A17, "|", $K$1, "-", A17)</f>
        <v>BR8-15|BR1-15|BR2-15|BR3-15|BR4-15|BR5-15|BR6-15|BR7-15|BR9-15</v>
      </c>
    </row>
    <row r="18" spans="1:12" x14ac:dyDescent="0.25">
      <c r="A18" s="7">
        <v>16</v>
      </c>
      <c r="B18" s="2" t="s">
        <v>16</v>
      </c>
      <c r="C18" s="12"/>
      <c r="D18" s="12"/>
      <c r="E18" s="12"/>
      <c r="F18" s="12"/>
      <c r="G18" s="12"/>
      <c r="H18" s="12"/>
      <c r="I18" s="12"/>
      <c r="J18" s="12"/>
      <c r="K18" s="13">
        <f t="shared" si="0"/>
        <v>0</v>
      </c>
      <c r="L18" t="str">
        <f t="shared" si="2"/>
        <v>BR8-16|BR1-16|BR2-16|BR3-16|BR4-16|BR5-16|BR6-16|BR7-16|BR9-16</v>
      </c>
    </row>
    <row r="19" spans="1:12" x14ac:dyDescent="0.25">
      <c r="A19" s="7">
        <v>17</v>
      </c>
      <c r="B19" s="2" t="s">
        <v>17</v>
      </c>
      <c r="C19" s="12"/>
      <c r="D19" s="12"/>
      <c r="E19" s="12">
        <v>249819000000</v>
      </c>
      <c r="F19" s="12">
        <v>4994426000000</v>
      </c>
      <c r="G19" s="12">
        <v>3899769000000</v>
      </c>
      <c r="H19" s="12">
        <v>9911383000000</v>
      </c>
      <c r="I19" s="12">
        <v>12925843000000</v>
      </c>
      <c r="J19" s="12">
        <v>3066927000000</v>
      </c>
      <c r="K19" s="13">
        <f t="shared" si="0"/>
        <v>35048167000000</v>
      </c>
      <c r="L19" t="str">
        <f t="shared" si="2"/>
        <v>BR8-17|BR1-17|BR2-17|BR3-17|BR4-17|BR5-17|BR6-17|BR7-17|BR9-17</v>
      </c>
    </row>
    <row r="20" spans="1:12" x14ac:dyDescent="0.25">
      <c r="A20" s="7">
        <v>18</v>
      </c>
      <c r="B20" s="2" t="s">
        <v>18</v>
      </c>
      <c r="C20" s="12"/>
      <c r="D20" s="12">
        <v>9975668000000</v>
      </c>
      <c r="E20" s="12"/>
      <c r="F20" s="12"/>
      <c r="G20" s="12"/>
      <c r="H20" s="12"/>
      <c r="I20" s="12"/>
      <c r="J20" s="12"/>
      <c r="K20" s="13">
        <f t="shared" si="0"/>
        <v>9975668000000</v>
      </c>
      <c r="L20" t="str">
        <f t="shared" si="2"/>
        <v>BR8-18|BR1-18|BR2-18|BR3-18|BR4-18|BR5-18|BR6-18|BR7-18|BR9-18</v>
      </c>
    </row>
    <row r="21" spans="1:12" s="10" customFormat="1" x14ac:dyDescent="0.25">
      <c r="A21" s="8">
        <v>20</v>
      </c>
      <c r="B21" s="9" t="s">
        <v>19</v>
      </c>
      <c r="C21" s="13">
        <f>SUM(C14:C20)</f>
        <v>0</v>
      </c>
      <c r="D21" s="13">
        <f t="shared" ref="D21:K21" si="3">SUM(D14:D20)</f>
        <v>10017698000000</v>
      </c>
      <c r="E21" s="13">
        <f t="shared" si="3"/>
        <v>77107048000000</v>
      </c>
      <c r="F21" s="13">
        <f t="shared" si="3"/>
        <v>56100840000000</v>
      </c>
      <c r="G21" s="13">
        <f t="shared" si="3"/>
        <v>57967957000000</v>
      </c>
      <c r="H21" s="13">
        <f t="shared" si="3"/>
        <v>73164743000000</v>
      </c>
      <c r="I21" s="13">
        <f t="shared" si="3"/>
        <v>26166283000000</v>
      </c>
      <c r="J21" s="13">
        <f t="shared" si="3"/>
        <v>3166124000000</v>
      </c>
      <c r="K21" s="13">
        <f t="shared" si="3"/>
        <v>303690693000000</v>
      </c>
      <c r="L21" s="10" t="str">
        <f t="shared" si="2"/>
        <v>BR8-20|BR1-20|BR2-20|BR3-20|BR4-20|BR5-20|BR6-20|BR7-20|BR9-20</v>
      </c>
    </row>
    <row r="22" spans="1:12" s="10" customFormat="1" x14ac:dyDescent="0.25">
      <c r="A22" s="8">
        <v>21</v>
      </c>
      <c r="B22" s="9" t="s">
        <v>20</v>
      </c>
      <c r="C22" s="13">
        <f>C13-C21</f>
        <v>2564525000000</v>
      </c>
      <c r="D22" s="13">
        <f t="shared" ref="D22:K22" si="4">D13-D21</f>
        <v>17573345000000</v>
      </c>
      <c r="E22" s="13">
        <f t="shared" si="4"/>
        <v>-3923630000000</v>
      </c>
      <c r="F22" s="13">
        <f t="shared" si="4"/>
        <v>98966919000000</v>
      </c>
      <c r="G22" s="13">
        <f t="shared" si="4"/>
        <v>-44715701000000</v>
      </c>
      <c r="H22" s="13">
        <f t="shared" si="4"/>
        <v>-71162628000000</v>
      </c>
      <c r="I22" s="13">
        <f t="shared" si="4"/>
        <v>6482300000000</v>
      </c>
      <c r="J22" s="13">
        <f t="shared" si="4"/>
        <v>23208171000000</v>
      </c>
      <c r="K22" s="13">
        <f t="shared" si="4"/>
        <v>28993301000000</v>
      </c>
      <c r="L22" s="10" t="str">
        <f t="shared" si="2"/>
        <v>BR8-21|BR1-21|BR2-21|BR3-21|BR4-21|BR5-21|BR6-21|BR7-21|BR9-21</v>
      </c>
    </row>
    <row r="23" spans="1:12" s="10" customFormat="1" x14ac:dyDescent="0.25">
      <c r="A23" s="8">
        <v>22</v>
      </c>
      <c r="B23" s="9" t="s">
        <v>21</v>
      </c>
      <c r="C23" s="13"/>
      <c r="D23" s="13"/>
      <c r="E23" s="13"/>
      <c r="F23" s="13"/>
      <c r="G23" s="13"/>
      <c r="H23" s="13"/>
      <c r="I23" s="13"/>
      <c r="J23" s="13"/>
      <c r="K23" s="13">
        <f t="shared" ref="K23" si="5">SUM(C23:J23)</f>
        <v>0</v>
      </c>
      <c r="L23" s="10" t="str">
        <f t="shared" si="2"/>
        <v>BR8-22|BR1-22|BR2-22|BR3-22|BR4-22|BR5-22|BR6-22|BR7-22|BR9-22</v>
      </c>
    </row>
    <row r="24" spans="1:12" s="10" customFormat="1" x14ac:dyDescent="0.25">
      <c r="A24" s="8">
        <v>23</v>
      </c>
      <c r="B24" s="9" t="s">
        <v>22</v>
      </c>
      <c r="C24" s="13">
        <f>C22+C23</f>
        <v>2564525000000</v>
      </c>
      <c r="D24" s="13">
        <f t="shared" ref="D24:K24" si="6">D22+D23</f>
        <v>17573345000000</v>
      </c>
      <c r="E24" s="13">
        <f t="shared" si="6"/>
        <v>-3923630000000</v>
      </c>
      <c r="F24" s="13">
        <f t="shared" si="6"/>
        <v>98966919000000</v>
      </c>
      <c r="G24" s="13">
        <f t="shared" si="6"/>
        <v>-44715701000000</v>
      </c>
      <c r="H24" s="13">
        <f t="shared" si="6"/>
        <v>-71162628000000</v>
      </c>
      <c r="I24" s="13">
        <f t="shared" si="6"/>
        <v>6482300000000</v>
      </c>
      <c r="J24" s="13">
        <f t="shared" si="6"/>
        <v>23208171000000</v>
      </c>
      <c r="K24" s="13">
        <f t="shared" si="6"/>
        <v>28993301000000</v>
      </c>
      <c r="L24" s="10" t="str">
        <f t="shared" si="2"/>
        <v>BR8-23|BR1-23|BR2-23|BR3-23|BR4-23|BR5-23|BR6-23|BR7-23|BR9-23</v>
      </c>
    </row>
    <row r="38" spans="4:4" x14ac:dyDescent="0.25">
      <c r="D38" s="11"/>
    </row>
    <row r="39" spans="4:4" x14ac:dyDescent="0.25">
      <c r="D39" s="11"/>
    </row>
    <row r="40" spans="4:4" x14ac:dyDescent="0.25">
      <c r="D40" s="1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8D304-BB62-4D3A-ADC4-B431297324D2}">
  <dimension ref="A1:I25"/>
  <sheetViews>
    <sheetView workbookViewId="0">
      <pane xSplit="2" ySplit="2" topLeftCell="C24" activePane="bottomRight" state="frozen"/>
      <selection pane="topRight" activeCell="C1" sqref="C1"/>
      <selection pane="bottomLeft" activeCell="A3" sqref="A3"/>
      <selection pane="bottomRight" activeCell="E24" sqref="E24"/>
    </sheetView>
  </sheetViews>
  <sheetFormatPr defaultRowHeight="15" x14ac:dyDescent="0.25"/>
  <cols>
    <col min="2" max="2" width="37.28515625" bestFit="1" customWidth="1"/>
    <col min="3" max="4" width="21.140625" bestFit="1" customWidth="1"/>
    <col min="5" max="5" width="21.42578125" bestFit="1" customWidth="1"/>
    <col min="6" max="6" width="23.140625" bestFit="1" customWidth="1"/>
    <col min="7" max="7" width="31.28515625" bestFit="1" customWidth="1"/>
    <col min="8" max="8" width="20.7109375" style="10" customWidth="1"/>
  </cols>
  <sheetData>
    <row r="1" spans="1:9" s="7" customFormat="1" x14ac:dyDescent="0.25">
      <c r="C1" s="7" t="s">
        <v>41</v>
      </c>
      <c r="D1" s="7" t="s">
        <v>42</v>
      </c>
      <c r="E1" s="7" t="s">
        <v>43</v>
      </c>
      <c r="F1" s="7" t="s">
        <v>44</v>
      </c>
      <c r="G1" s="7" t="s">
        <v>45</v>
      </c>
      <c r="H1" s="8" t="s">
        <v>46</v>
      </c>
    </row>
    <row r="2" spans="1:9" s="10" customFormat="1" x14ac:dyDescent="0.25">
      <c r="A2" s="8" t="s">
        <v>40</v>
      </c>
      <c r="B2" s="1" t="s">
        <v>23</v>
      </c>
      <c r="C2" s="3" t="s">
        <v>64</v>
      </c>
      <c r="D2" s="4" t="s">
        <v>65</v>
      </c>
      <c r="E2" s="5" t="s">
        <v>66</v>
      </c>
      <c r="F2" s="3" t="s">
        <v>67</v>
      </c>
      <c r="G2" s="5" t="s">
        <v>68</v>
      </c>
      <c r="H2" s="1" t="s">
        <v>69</v>
      </c>
      <c r="I2" s="6" t="s">
        <v>39</v>
      </c>
    </row>
    <row r="3" spans="1:9" x14ac:dyDescent="0.25">
      <c r="A3" s="7">
        <v>1</v>
      </c>
      <c r="B3" s="2" t="s">
        <v>1</v>
      </c>
      <c r="C3" s="14">
        <v>2887662000000</v>
      </c>
      <c r="D3" s="14">
        <v>96041000000</v>
      </c>
      <c r="E3" s="14">
        <v>14000000</v>
      </c>
      <c r="F3" s="14"/>
      <c r="G3" s="14">
        <v>160000000</v>
      </c>
      <c r="H3" s="15">
        <f>SUM(C3:G3)</f>
        <v>2983877000000</v>
      </c>
      <c r="I3" t="str">
        <f t="shared" ref="I3:I18" si="0">CONCATENATE($C$1, "-", A3, "|", $D$1, "-", A3, "|", $E$1, "-", A3, "|", $F$1, "-", A3, "|", $G$1, "-", A3, "|", $H$1, "-", A3)</f>
        <v>BC1-1|BC2-1|BC3-1|BC4-1|BC5-1|BC6-1</v>
      </c>
    </row>
    <row r="4" spans="1:9" x14ac:dyDescent="0.25">
      <c r="A4" s="7">
        <v>2</v>
      </c>
      <c r="B4" s="2" t="s">
        <v>2</v>
      </c>
      <c r="C4" s="14">
        <v>9770682000000</v>
      </c>
      <c r="D4" s="14">
        <v>553018000000</v>
      </c>
      <c r="E4" s="14"/>
      <c r="F4" s="14"/>
      <c r="G4" s="14"/>
      <c r="H4" s="15">
        <f t="shared" ref="H4:H21" si="1">SUM(C4:G4)</f>
        <v>10323700000000</v>
      </c>
      <c r="I4" t="str">
        <f t="shared" si="0"/>
        <v>BC1-2|BC2-2|BC3-2|BC4-2|BC5-2|BC6-2</v>
      </c>
    </row>
    <row r="5" spans="1:9" x14ac:dyDescent="0.25">
      <c r="A5" s="7">
        <v>3</v>
      </c>
      <c r="B5" s="2" t="s">
        <v>3</v>
      </c>
      <c r="C5" s="14">
        <v>22871078000000</v>
      </c>
      <c r="D5" s="14">
        <v>9062052000000</v>
      </c>
      <c r="E5" s="14">
        <v>19107000000</v>
      </c>
      <c r="F5" s="14"/>
      <c r="G5" s="14">
        <v>73959000000</v>
      </c>
      <c r="H5" s="15">
        <f t="shared" si="1"/>
        <v>32026196000000</v>
      </c>
      <c r="I5" t="str">
        <f t="shared" si="0"/>
        <v>BC1-3|BC2-3|BC3-3|BC4-3|BC5-3|BC6-3</v>
      </c>
    </row>
    <row r="6" spans="1:9" x14ac:dyDescent="0.25">
      <c r="A6" s="7">
        <v>4</v>
      </c>
      <c r="B6" s="2" t="s">
        <v>4</v>
      </c>
      <c r="C6" s="14"/>
      <c r="D6" s="14">
        <v>566280000000</v>
      </c>
      <c r="E6" s="14"/>
      <c r="F6" s="14"/>
      <c r="G6" s="14"/>
      <c r="H6" s="15">
        <f t="shared" si="1"/>
        <v>566280000000</v>
      </c>
      <c r="I6" t="str">
        <f t="shared" si="0"/>
        <v>BC1-4|BC2-4|BC3-4|BC4-4|BC5-4|BC6-4</v>
      </c>
    </row>
    <row r="7" spans="1:9" x14ac:dyDescent="0.25">
      <c r="A7" s="7">
        <v>5</v>
      </c>
      <c r="B7" s="2" t="s">
        <v>5</v>
      </c>
      <c r="C7" s="14"/>
      <c r="D7" s="14"/>
      <c r="E7" s="14"/>
      <c r="F7" s="14"/>
      <c r="G7" s="14"/>
      <c r="H7" s="15">
        <f t="shared" si="1"/>
        <v>0</v>
      </c>
      <c r="I7" t="str">
        <f t="shared" si="0"/>
        <v>BC1-5|BC2-5|BC3-5|BC4-5|BC5-5|BC6-5</v>
      </c>
    </row>
    <row r="8" spans="1:9" x14ac:dyDescent="0.25">
      <c r="A8" s="7">
        <v>6</v>
      </c>
      <c r="B8" s="2" t="s">
        <v>6</v>
      </c>
      <c r="C8" s="14">
        <v>231354509000000</v>
      </c>
      <c r="D8" s="14">
        <v>4412815000000</v>
      </c>
      <c r="E8" s="14"/>
      <c r="F8" s="14"/>
      <c r="G8" s="14"/>
      <c r="H8" s="15">
        <f t="shared" si="1"/>
        <v>235767324000000</v>
      </c>
      <c r="I8" t="str">
        <f t="shared" si="0"/>
        <v>BC1-6|BC2-6|BC3-6|BC4-6|BC5-6|BC6-6</v>
      </c>
    </row>
    <row r="9" spans="1:9" x14ac:dyDescent="0.25">
      <c r="A9" s="7">
        <v>7</v>
      </c>
      <c r="B9" s="2" t="s">
        <v>7</v>
      </c>
      <c r="C9" s="14">
        <v>42007290000000</v>
      </c>
      <c r="D9" s="14"/>
      <c r="E9" s="14"/>
      <c r="F9" s="14"/>
      <c r="G9" s="14"/>
      <c r="H9" s="15">
        <f t="shared" si="1"/>
        <v>42007290000000</v>
      </c>
      <c r="I9" t="str">
        <f t="shared" si="0"/>
        <v>BC1-7|BC2-7|BC3-7|BC4-7|BC5-7|BC6-7</v>
      </c>
    </row>
    <row r="10" spans="1:9" x14ac:dyDescent="0.25">
      <c r="A10" s="7">
        <v>8</v>
      </c>
      <c r="B10" s="2" t="s">
        <v>8</v>
      </c>
      <c r="C10" s="14">
        <v>315931000000</v>
      </c>
      <c r="D10" s="14"/>
      <c r="E10" s="14"/>
      <c r="F10" s="14"/>
      <c r="G10" s="14"/>
      <c r="H10" s="15">
        <f t="shared" si="1"/>
        <v>315931000000</v>
      </c>
      <c r="I10" t="str">
        <f t="shared" si="0"/>
        <v>BC1-8|BC2-8|BC3-8|BC4-8|BC5-8|BC6-8</v>
      </c>
    </row>
    <row r="11" spans="1:9" x14ac:dyDescent="0.25">
      <c r="A11" s="7">
        <v>9</v>
      </c>
      <c r="B11" s="2" t="s">
        <v>9</v>
      </c>
      <c r="C11" s="14">
        <v>1693198000000</v>
      </c>
      <c r="D11" s="14"/>
      <c r="E11" s="14"/>
      <c r="F11" s="14"/>
      <c r="G11" s="14"/>
      <c r="H11" s="15">
        <f t="shared" si="1"/>
        <v>1693198000000</v>
      </c>
      <c r="I11" t="str">
        <f t="shared" si="0"/>
        <v>BC1-9|BC2-9|BC3-9|BC4-9|BC5-9|BC6-9</v>
      </c>
    </row>
    <row r="12" spans="1:9" x14ac:dyDescent="0.25">
      <c r="A12" s="7">
        <v>10</v>
      </c>
      <c r="B12" s="2" t="s">
        <v>10</v>
      </c>
      <c r="C12" s="14">
        <v>6093772000000</v>
      </c>
      <c r="D12" s="14">
        <v>894860000000</v>
      </c>
      <c r="E12" s="14">
        <v>2444000000</v>
      </c>
      <c r="F12" s="14"/>
      <c r="G12" s="14">
        <v>9122000000</v>
      </c>
      <c r="H12" s="15">
        <f t="shared" si="1"/>
        <v>7000198000000</v>
      </c>
      <c r="I12" t="str">
        <f t="shared" si="0"/>
        <v>BC1-10|BC2-10|BC3-10|BC4-10|BC5-10|BC6-10</v>
      </c>
    </row>
    <row r="13" spans="1:9" s="10" customFormat="1" x14ac:dyDescent="0.25">
      <c r="A13" s="8">
        <v>11</v>
      </c>
      <c r="B13" s="9" t="s">
        <v>11</v>
      </c>
      <c r="C13" s="15">
        <f>SUM(C3:C12)</f>
        <v>316994122000000</v>
      </c>
      <c r="D13" s="15">
        <f t="shared" ref="D13:H13" si="2">SUM(D3:D12)</f>
        <v>15585066000000</v>
      </c>
      <c r="E13" s="15">
        <f t="shared" si="2"/>
        <v>21565000000</v>
      </c>
      <c r="F13" s="15">
        <f t="shared" si="2"/>
        <v>0</v>
      </c>
      <c r="G13" s="15">
        <f t="shared" si="2"/>
        <v>83241000000</v>
      </c>
      <c r="H13" s="15">
        <f t="shared" si="2"/>
        <v>332683994000000</v>
      </c>
      <c r="I13" s="10" t="str">
        <f t="shared" si="0"/>
        <v>BC1-11|BC2-11|BC3-11|BC4-11|BC5-11|BC6-11</v>
      </c>
    </row>
    <row r="14" spans="1:9" x14ac:dyDescent="0.25">
      <c r="A14" s="7">
        <v>12</v>
      </c>
      <c r="B14" s="2" t="s">
        <v>12</v>
      </c>
      <c r="C14" s="14">
        <v>29947567000000</v>
      </c>
      <c r="D14" s="14">
        <v>12789236000000</v>
      </c>
      <c r="E14" s="14"/>
      <c r="F14" s="14"/>
      <c r="G14" s="14"/>
      <c r="H14" s="15">
        <f t="shared" si="1"/>
        <v>42736803000000</v>
      </c>
      <c r="I14" t="str">
        <f t="shared" si="0"/>
        <v>BC1-12|BC2-12|BC3-12|BC4-12|BC5-12|BC6-12</v>
      </c>
    </row>
    <row r="15" spans="1:9" x14ac:dyDescent="0.25">
      <c r="A15" s="7">
        <v>13</v>
      </c>
      <c r="B15" s="2" t="s">
        <v>13</v>
      </c>
      <c r="C15" s="14"/>
      <c r="D15" s="14"/>
      <c r="E15" s="14"/>
      <c r="F15" s="14"/>
      <c r="G15" s="14"/>
      <c r="H15" s="15">
        <f t="shared" si="1"/>
        <v>0</v>
      </c>
      <c r="I15" t="str">
        <f t="shared" si="0"/>
        <v>BC1-13|BC2-13|BC3-13|BC4-13|BC5-13|BC6-13</v>
      </c>
    </row>
    <row r="16" spans="1:9" x14ac:dyDescent="0.25">
      <c r="A16" s="7">
        <v>14</v>
      </c>
      <c r="B16" s="2" t="s">
        <v>14</v>
      </c>
      <c r="C16" s="14">
        <v>212410039000000</v>
      </c>
      <c r="D16" s="14">
        <v>3432533000000</v>
      </c>
      <c r="E16" s="14">
        <v>14087000000</v>
      </c>
      <c r="F16" s="14"/>
      <c r="G16" s="14">
        <v>31366000000</v>
      </c>
      <c r="H16" s="15">
        <f t="shared" si="1"/>
        <v>215888025000000</v>
      </c>
      <c r="I16" t="str">
        <f t="shared" si="0"/>
        <v>BC1-14|BC2-14|BC3-14|BC4-14|BC5-14|BC6-14</v>
      </c>
    </row>
    <row r="17" spans="1:9" x14ac:dyDescent="0.25">
      <c r="A17" s="7">
        <v>15</v>
      </c>
      <c r="B17" s="2" t="s">
        <v>15</v>
      </c>
      <c r="C17" s="14">
        <v>42030000000</v>
      </c>
      <c r="D17" s="14"/>
      <c r="E17" s="14"/>
      <c r="F17" s="14"/>
      <c r="G17" s="14"/>
      <c r="H17" s="15">
        <f t="shared" si="1"/>
        <v>42030000000</v>
      </c>
      <c r="I17" t="str">
        <f t="shared" si="0"/>
        <v>BC1-15|BC2-15|BC3-15|BC4-15|BC5-15|BC6-15</v>
      </c>
    </row>
    <row r="18" spans="1:9" x14ac:dyDescent="0.25">
      <c r="A18" s="7">
        <v>16</v>
      </c>
      <c r="B18" s="2" t="s">
        <v>16</v>
      </c>
      <c r="C18" s="14">
        <v>0</v>
      </c>
      <c r="D18" s="14"/>
      <c r="E18" s="14"/>
      <c r="F18" s="14"/>
      <c r="G18" s="14"/>
      <c r="H18" s="15">
        <f t="shared" si="1"/>
        <v>0</v>
      </c>
      <c r="I18" t="str">
        <f t="shared" si="0"/>
        <v>BC1-16|BC2-16|BC3-16|BC4-16|BC5-16|BC6-16</v>
      </c>
    </row>
    <row r="19" spans="1:9" x14ac:dyDescent="0.25">
      <c r="A19" s="7">
        <v>17</v>
      </c>
      <c r="B19" s="2" t="s">
        <v>17</v>
      </c>
      <c r="C19" s="14">
        <v>35048167000000</v>
      </c>
      <c r="D19" s="14"/>
      <c r="E19" s="14"/>
      <c r="F19" s="14"/>
      <c r="G19" s="14"/>
      <c r="H19" s="15">
        <f t="shared" si="1"/>
        <v>35048167000000</v>
      </c>
      <c r="I19" t="str">
        <f>CONCATENATE($C$1, "-", A19, "|", $D$1, "-", A19, "|", $E$1, "-", A19, "|", $F$1, "-", A19, "|", $G$1, "-", A19, "|", $H$1, "-", A19)</f>
        <v>BC1-17|BC2-17|BC3-17|BC4-17|BC5-17|BC6-17</v>
      </c>
    </row>
    <row r="20" spans="1:9" x14ac:dyDescent="0.25">
      <c r="A20" s="7">
        <v>18</v>
      </c>
      <c r="B20" s="2" t="s">
        <v>18</v>
      </c>
      <c r="C20" s="14">
        <v>9363290000000</v>
      </c>
      <c r="D20" s="14">
        <v>587451000000</v>
      </c>
      <c r="E20" s="14">
        <v>8786000000</v>
      </c>
      <c r="F20" s="14"/>
      <c r="G20" s="14">
        <v>16141000000</v>
      </c>
      <c r="H20" s="15">
        <f t="shared" si="1"/>
        <v>9975668000000</v>
      </c>
      <c r="I20" t="str">
        <f t="shared" ref="I20:I25" si="3">CONCATENATE($C$1, "-", A20, "|", $D$1, "-", A20, "|", $E$1, "-", A20, "|", $F$1, "-", A20, "|", $G$1, "-", A20, "|", $H$1, "-", A20)</f>
        <v>BC1-18|BC2-18|BC3-18|BC4-18|BC5-18|BC6-18</v>
      </c>
    </row>
    <row r="21" spans="1:9" x14ac:dyDescent="0.25">
      <c r="A21" s="7">
        <v>19</v>
      </c>
      <c r="B21" s="2" t="s">
        <v>24</v>
      </c>
      <c r="C21" s="14">
        <v>24055154000000</v>
      </c>
      <c r="D21" s="14"/>
      <c r="E21" s="14"/>
      <c r="F21" s="14"/>
      <c r="G21" s="14"/>
      <c r="H21" s="15">
        <f t="shared" si="1"/>
        <v>24055154000000</v>
      </c>
      <c r="I21" t="str">
        <f t="shared" si="3"/>
        <v>BC1-19|BC2-19|BC3-19|BC4-19|BC5-19|BC6-19</v>
      </c>
    </row>
    <row r="22" spans="1:9" s="10" customFormat="1" x14ac:dyDescent="0.25">
      <c r="A22" s="8">
        <v>24</v>
      </c>
      <c r="B22" s="9" t="s">
        <v>25</v>
      </c>
      <c r="C22" s="15">
        <f>SUM(C14:C21)</f>
        <v>310866247000000</v>
      </c>
      <c r="D22" s="15">
        <f t="shared" ref="D22:H22" si="4">SUM(D14:D21)</f>
        <v>16809220000000</v>
      </c>
      <c r="E22" s="15">
        <f t="shared" si="4"/>
        <v>22873000000</v>
      </c>
      <c r="F22" s="15">
        <f t="shared" si="4"/>
        <v>0</v>
      </c>
      <c r="G22" s="15">
        <f t="shared" si="4"/>
        <v>47507000000</v>
      </c>
      <c r="H22" s="15">
        <f t="shared" si="4"/>
        <v>327745847000000</v>
      </c>
      <c r="I22" s="10" t="str">
        <f t="shared" si="3"/>
        <v>BC1-24|BC2-24|BC3-24|BC4-24|BC5-24|BC6-24</v>
      </c>
    </row>
    <row r="23" spans="1:9" s="10" customFormat="1" x14ac:dyDescent="0.25">
      <c r="A23" s="8">
        <v>25</v>
      </c>
      <c r="B23" s="9" t="s">
        <v>26</v>
      </c>
      <c r="C23" s="15">
        <f>C13-C22</f>
        <v>6127875000000</v>
      </c>
      <c r="D23" s="15">
        <f t="shared" ref="D23:H23" si="5">D13-D22</f>
        <v>-1224154000000</v>
      </c>
      <c r="E23" s="15">
        <f t="shared" si="5"/>
        <v>-1308000000</v>
      </c>
      <c r="F23" s="15">
        <f t="shared" si="5"/>
        <v>0</v>
      </c>
      <c r="G23" s="15">
        <f t="shared" si="5"/>
        <v>35734000000</v>
      </c>
      <c r="H23" s="15">
        <f t="shared" si="5"/>
        <v>4938147000000</v>
      </c>
      <c r="I23" s="10" t="str">
        <f t="shared" si="3"/>
        <v>BC1-25|BC2-25|BC3-25|BC4-25|BC5-25|BC6-25</v>
      </c>
    </row>
    <row r="24" spans="1:9" s="10" customFormat="1" x14ac:dyDescent="0.25">
      <c r="A24" s="8">
        <v>26</v>
      </c>
      <c r="B24" s="9" t="s">
        <v>27</v>
      </c>
      <c r="C24" s="15">
        <v>-1233566000000</v>
      </c>
      <c r="D24" s="15">
        <v>1191536000000</v>
      </c>
      <c r="E24" s="15"/>
      <c r="F24" s="15"/>
      <c r="G24" s="15"/>
      <c r="H24" s="15">
        <f t="shared" ref="H24" si="6">SUM(C24:G24)</f>
        <v>-42030000000</v>
      </c>
      <c r="I24" s="10" t="str">
        <f t="shared" si="3"/>
        <v>BC1-26|BC2-26|BC3-26|BC4-26|BC5-26|BC6-26</v>
      </c>
    </row>
    <row r="25" spans="1:9" s="10" customFormat="1" x14ac:dyDescent="0.25">
      <c r="A25" s="8">
        <v>27</v>
      </c>
      <c r="B25" s="9" t="s">
        <v>28</v>
      </c>
      <c r="C25" s="15">
        <f>C23+C24</f>
        <v>4894309000000</v>
      </c>
      <c r="D25" s="15">
        <f t="shared" ref="D25:H25" si="7">D23+D24</f>
        <v>-32618000000</v>
      </c>
      <c r="E25" s="15">
        <f t="shared" si="7"/>
        <v>-1308000000</v>
      </c>
      <c r="F25" s="15">
        <f t="shared" si="7"/>
        <v>0</v>
      </c>
      <c r="G25" s="15">
        <f t="shared" si="7"/>
        <v>35734000000</v>
      </c>
      <c r="H25" s="15">
        <f t="shared" si="7"/>
        <v>4896117000000</v>
      </c>
      <c r="I25" s="10" t="str">
        <f t="shared" si="3"/>
        <v>BC1-27|BC2-27|BC3-27|BC4-27|BC5-27|BC6-27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73FFF-CDF0-44BF-A548-92B5D382FF6C}">
  <dimension ref="A1:K34"/>
  <sheetViews>
    <sheetView tabSelected="1" zoomScale="90" zoomScaleNormal="90" workbookViewId="0">
      <pane xSplit="2" ySplit="2" topLeftCell="C17" activePane="bottomRight" state="frozen"/>
      <selection pane="topRight" activeCell="C1" sqref="C1"/>
      <selection pane="bottomLeft" activeCell="A3" sqref="A3"/>
      <selection pane="bottomRight" activeCell="E21" sqref="E21"/>
    </sheetView>
  </sheetViews>
  <sheetFormatPr defaultRowHeight="15" x14ac:dyDescent="0.25"/>
  <cols>
    <col min="2" max="2" width="37.28515625" bestFit="1" customWidth="1"/>
    <col min="3" max="3" width="30.7109375" customWidth="1"/>
    <col min="4" max="4" width="30" customWidth="1"/>
    <col min="5" max="5" width="31.42578125" customWidth="1"/>
    <col min="6" max="6" width="32.42578125" customWidth="1"/>
    <col min="7" max="7" width="33.85546875" customWidth="1"/>
    <col min="8" max="8" width="31.5703125" customWidth="1"/>
    <col min="9" max="9" width="30.7109375" customWidth="1"/>
    <col min="10" max="10" width="42.140625" style="10" customWidth="1"/>
    <col min="11" max="11" width="55.28515625" bestFit="1" customWidth="1"/>
  </cols>
  <sheetData>
    <row r="1" spans="1:11" s="7" customFormat="1" x14ac:dyDescent="0.25">
      <c r="C1" s="7" t="s">
        <v>47</v>
      </c>
      <c r="D1" s="7" t="s">
        <v>48</v>
      </c>
      <c r="E1" s="7" t="s">
        <v>49</v>
      </c>
      <c r="F1" s="7" t="s">
        <v>50</v>
      </c>
      <c r="G1" s="7" t="s">
        <v>51</v>
      </c>
      <c r="H1" s="7" t="s">
        <v>52</v>
      </c>
      <c r="I1" s="7" t="s">
        <v>53</v>
      </c>
      <c r="J1" s="8" t="s">
        <v>54</v>
      </c>
    </row>
    <row r="2" spans="1:11" x14ac:dyDescent="0.25">
      <c r="A2" s="7" t="s">
        <v>40</v>
      </c>
      <c r="B2" s="1" t="s">
        <v>23</v>
      </c>
      <c r="C2" s="1" t="s">
        <v>70</v>
      </c>
      <c r="D2" s="1" t="s">
        <v>71</v>
      </c>
      <c r="E2" s="1" t="s">
        <v>72</v>
      </c>
      <c r="F2" s="1" t="s">
        <v>73</v>
      </c>
      <c r="G2" s="1" t="s">
        <v>74</v>
      </c>
      <c r="H2" s="1" t="s">
        <v>75</v>
      </c>
      <c r="I2" s="1" t="s">
        <v>76</v>
      </c>
      <c r="J2" s="1" t="s">
        <v>77</v>
      </c>
      <c r="K2" s="1" t="s">
        <v>39</v>
      </c>
    </row>
    <row r="3" spans="1:11" x14ac:dyDescent="0.25">
      <c r="A3" s="7">
        <v>1</v>
      </c>
      <c r="B3" s="2" t="s">
        <v>1</v>
      </c>
      <c r="C3" s="14"/>
      <c r="D3" s="14"/>
      <c r="E3" s="14">
        <v>2983877000000</v>
      </c>
      <c r="F3" s="14"/>
      <c r="G3" s="14"/>
      <c r="H3" s="14"/>
      <c r="I3" s="14"/>
      <c r="J3" s="15">
        <f>SUM(C3:I3)</f>
        <v>2983877000000</v>
      </c>
      <c r="K3" t="str">
        <f>CONCATENATE($C$1, "-", A3, "|", $D$1, "-", A3, "|", $E$1, "-", A3, "|", $F$1, "-", A3, "|", $G$1, "-", A3, "|", $H$1, "-", A3, "|", $I$1, "-", A3, "|", $J$1, "-", A3)</f>
        <v>BL7-1|BL6-1|BL1-1|BL2-1|BL3-1|BL4-1|BL5-1|BL8-1</v>
      </c>
    </row>
    <row r="4" spans="1:11" x14ac:dyDescent="0.25">
      <c r="A4" s="7">
        <v>2</v>
      </c>
      <c r="B4" s="2" t="s">
        <v>2</v>
      </c>
      <c r="C4" s="14"/>
      <c r="D4" s="14"/>
      <c r="E4" s="14">
        <v>10323700000000</v>
      </c>
      <c r="F4" s="14"/>
      <c r="G4" s="14"/>
      <c r="H4" s="14"/>
      <c r="I4" s="14"/>
      <c r="J4" s="15">
        <f t="shared" ref="J4:J21" si="0">SUM(C4:I4)</f>
        <v>10323700000000</v>
      </c>
      <c r="K4" t="str">
        <f t="shared" ref="K4:K23" si="1">CONCATENATE($C$1, "-", A4, "|", $D$1, "-", A4, "|", $E$1, "-", A4, "|", $F$1, "-", A4, "|", $G$1, "-", A4, "|", $H$1, "-", A4, "|", $I$1, "-", A4, "|", $J$1, "-", A4)</f>
        <v>BL7-2|BL6-2|BL1-2|BL2-2|BL3-2|BL4-2|BL5-2|BL8-2</v>
      </c>
    </row>
    <row r="5" spans="1:11" x14ac:dyDescent="0.25">
      <c r="A5" s="7">
        <v>3</v>
      </c>
      <c r="B5" s="2" t="s">
        <v>3</v>
      </c>
      <c r="C5" s="14">
        <v>31898000000</v>
      </c>
      <c r="D5" s="14">
        <v>5468000000</v>
      </c>
      <c r="E5" s="14">
        <v>24602698000000</v>
      </c>
      <c r="F5" s="14">
        <v>7265300000000</v>
      </c>
      <c r="G5" s="14">
        <v>120832000000</v>
      </c>
      <c r="H5" s="14"/>
      <c r="I5" s="14"/>
      <c r="J5" s="15">
        <f t="shared" si="0"/>
        <v>32026196000000</v>
      </c>
      <c r="K5" t="str">
        <f t="shared" si="1"/>
        <v>BL7-3|BL6-3|BL1-3|BL2-3|BL3-3|BL4-3|BL5-3|BL8-3</v>
      </c>
    </row>
    <row r="6" spans="1:11" x14ac:dyDescent="0.25">
      <c r="A6" s="7">
        <v>4</v>
      </c>
      <c r="B6" s="2" t="s">
        <v>4</v>
      </c>
      <c r="C6" s="14"/>
      <c r="D6" s="14"/>
      <c r="E6" s="14">
        <v>566280000000</v>
      </c>
      <c r="F6" s="14"/>
      <c r="G6" s="14"/>
      <c r="H6" s="14"/>
      <c r="I6" s="14"/>
      <c r="J6" s="15">
        <f t="shared" si="0"/>
        <v>566280000000</v>
      </c>
      <c r="K6" t="str">
        <f t="shared" si="1"/>
        <v>BL7-4|BL6-4|BL1-4|BL2-4|BL3-4|BL4-4|BL5-4|BL8-4</v>
      </c>
    </row>
    <row r="7" spans="1:11" x14ac:dyDescent="0.25">
      <c r="A7" s="7">
        <v>5</v>
      </c>
      <c r="B7" s="2" t="s">
        <v>5</v>
      </c>
      <c r="C7" s="14"/>
      <c r="D7" s="14"/>
      <c r="E7" s="14"/>
      <c r="F7" s="14"/>
      <c r="G7" s="14"/>
      <c r="H7" s="14"/>
      <c r="I7" s="14"/>
      <c r="J7" s="15">
        <f t="shared" si="0"/>
        <v>0</v>
      </c>
      <c r="K7" t="str">
        <f t="shared" si="1"/>
        <v>BL7-5|BL6-5|BL1-5|BL2-5|BL3-5|BL4-5|BL5-5|BL8-5</v>
      </c>
    </row>
    <row r="8" spans="1:11" x14ac:dyDescent="0.25">
      <c r="A8" s="7">
        <v>6</v>
      </c>
      <c r="B8" s="2" t="s">
        <v>6</v>
      </c>
      <c r="C8" s="14">
        <v>1022826000000</v>
      </c>
      <c r="D8" s="14">
        <v>1496853000000</v>
      </c>
      <c r="E8" s="14">
        <v>12470972000000</v>
      </c>
      <c r="F8" s="14">
        <v>25535524000000</v>
      </c>
      <c r="G8" s="14">
        <v>83343658000000</v>
      </c>
      <c r="H8" s="14">
        <v>87328729000000</v>
      </c>
      <c r="I8" s="14">
        <v>24568762000000</v>
      </c>
      <c r="J8" s="15">
        <f t="shared" si="0"/>
        <v>235767324000000</v>
      </c>
      <c r="K8" t="str">
        <f t="shared" si="1"/>
        <v>BL7-6|BL6-6|BL1-6|BL2-6|BL3-6|BL4-6|BL5-6|BL8-6</v>
      </c>
    </row>
    <row r="9" spans="1:11" x14ac:dyDescent="0.25">
      <c r="A9" s="7">
        <v>7</v>
      </c>
      <c r="B9" s="2" t="s">
        <v>7</v>
      </c>
      <c r="C9" s="14"/>
      <c r="D9" s="14"/>
      <c r="E9" s="14">
        <v>50009000000</v>
      </c>
      <c r="F9" s="14">
        <v>1250587000000</v>
      </c>
      <c r="G9" s="14">
        <v>3655915000000</v>
      </c>
      <c r="H9" s="14">
        <v>14702724000000</v>
      </c>
      <c r="I9" s="14">
        <v>22348055000000</v>
      </c>
      <c r="J9" s="15">
        <f t="shared" si="0"/>
        <v>42007290000000</v>
      </c>
      <c r="K9" t="str">
        <f t="shared" si="1"/>
        <v>BL7-7|BL6-7|BL1-7|BL2-7|BL3-7|BL4-7|BL5-7|BL8-7</v>
      </c>
    </row>
    <row r="10" spans="1:11" x14ac:dyDescent="0.25">
      <c r="A10" s="7">
        <v>8</v>
      </c>
      <c r="B10" s="2" t="s">
        <v>8</v>
      </c>
      <c r="C10" s="14"/>
      <c r="D10" s="14"/>
      <c r="E10" s="14"/>
      <c r="F10" s="14"/>
      <c r="G10" s="14"/>
      <c r="H10" s="14"/>
      <c r="I10" s="14">
        <v>315931000000</v>
      </c>
      <c r="J10" s="15">
        <f t="shared" si="0"/>
        <v>315931000000</v>
      </c>
      <c r="K10" t="str">
        <f t="shared" si="1"/>
        <v>BL7-8|BL6-8|BL1-8|BL2-8|BL3-8|BL4-8|BL5-8|BL8-8</v>
      </c>
    </row>
    <row r="11" spans="1:11" x14ac:dyDescent="0.25">
      <c r="A11" s="7">
        <v>9</v>
      </c>
      <c r="B11" s="2" t="s">
        <v>9</v>
      </c>
      <c r="C11" s="14"/>
      <c r="D11" s="14"/>
      <c r="E11" s="14"/>
      <c r="F11" s="14"/>
      <c r="G11" s="14"/>
      <c r="H11" s="14">
        <v>1693198000000</v>
      </c>
      <c r="I11" s="14"/>
      <c r="J11" s="15">
        <f t="shared" si="0"/>
        <v>1693198000000</v>
      </c>
      <c r="K11" t="str">
        <f t="shared" si="1"/>
        <v>BL7-9|BL6-9|BL1-9|BL2-9|BL3-9|BL4-9|BL5-9|BL8-9</v>
      </c>
    </row>
    <row r="12" spans="1:11" x14ac:dyDescent="0.25">
      <c r="A12" s="7">
        <v>10</v>
      </c>
      <c r="B12" s="2" t="s">
        <v>10</v>
      </c>
      <c r="C12" s="14"/>
      <c r="D12" s="14">
        <v>7480000000</v>
      </c>
      <c r="E12" s="14">
        <v>6992718000000</v>
      </c>
      <c r="F12" s="14"/>
      <c r="G12" s="14"/>
      <c r="H12" s="14"/>
      <c r="I12" s="14"/>
      <c r="J12" s="15">
        <f t="shared" si="0"/>
        <v>7000198000000</v>
      </c>
      <c r="K12" t="str">
        <f t="shared" si="1"/>
        <v>BL7-10|BL6-10|BL1-10|BL2-10|BL3-10|BL4-10|BL5-10|BL8-10</v>
      </c>
    </row>
    <row r="13" spans="1:11" s="10" customFormat="1" x14ac:dyDescent="0.25">
      <c r="A13" s="8">
        <v>11</v>
      </c>
      <c r="B13" s="9" t="s">
        <v>11</v>
      </c>
      <c r="C13" s="15">
        <f>SUM(C3:C12)</f>
        <v>1054724000000</v>
      </c>
      <c r="D13" s="15">
        <f t="shared" ref="D13:J13" si="2">SUM(D3:D12)</f>
        <v>1509801000000</v>
      </c>
      <c r="E13" s="15">
        <f t="shared" si="2"/>
        <v>57990254000000</v>
      </c>
      <c r="F13" s="15">
        <f t="shared" si="2"/>
        <v>34051411000000</v>
      </c>
      <c r="G13" s="15">
        <f t="shared" si="2"/>
        <v>87120405000000</v>
      </c>
      <c r="H13" s="15">
        <f t="shared" si="2"/>
        <v>103724651000000</v>
      </c>
      <c r="I13" s="15">
        <f t="shared" si="2"/>
        <v>47232748000000</v>
      </c>
      <c r="J13" s="15">
        <f t="shared" si="2"/>
        <v>332683994000000</v>
      </c>
      <c r="K13" s="10" t="str">
        <f t="shared" si="1"/>
        <v>BL7-11|BL6-11|BL1-11|BL2-11|BL3-11|BL4-11|BL5-11|BL8-11</v>
      </c>
    </row>
    <row r="14" spans="1:11" x14ac:dyDescent="0.25">
      <c r="A14" s="7">
        <v>12</v>
      </c>
      <c r="B14" s="2" t="s">
        <v>12</v>
      </c>
      <c r="C14" s="14"/>
      <c r="D14" s="14"/>
      <c r="E14" s="14">
        <v>33847604000000</v>
      </c>
      <c r="F14" s="14">
        <v>7031800000000</v>
      </c>
      <c r="G14" s="14">
        <v>107476000000</v>
      </c>
      <c r="H14" s="14">
        <v>1652068000000</v>
      </c>
      <c r="I14" s="14">
        <v>97855000000</v>
      </c>
      <c r="J14" s="15">
        <f t="shared" si="0"/>
        <v>42736803000000</v>
      </c>
      <c r="K14" t="str">
        <f t="shared" si="1"/>
        <v>BL7-12|BL6-12|BL1-12|BL2-12|BL3-12|BL4-12|BL5-12|BL8-12</v>
      </c>
    </row>
    <row r="15" spans="1:11" x14ac:dyDescent="0.25">
      <c r="A15" s="7">
        <v>13</v>
      </c>
      <c r="B15" s="2" t="s">
        <v>13</v>
      </c>
      <c r="C15" s="14"/>
      <c r="D15" s="14"/>
      <c r="E15" s="14"/>
      <c r="F15" s="14"/>
      <c r="G15" s="14"/>
      <c r="H15" s="14"/>
      <c r="I15" s="14"/>
      <c r="J15" s="15">
        <f t="shared" si="0"/>
        <v>0</v>
      </c>
      <c r="K15" t="str">
        <f t="shared" si="1"/>
        <v>BL7-13|BL6-13|BL1-13|BL2-13|BL3-13|BL4-13|BL5-13|BL8-13</v>
      </c>
    </row>
    <row r="16" spans="1:11" x14ac:dyDescent="0.25">
      <c r="A16" s="7">
        <v>14</v>
      </c>
      <c r="B16" s="2" t="s">
        <v>14</v>
      </c>
      <c r="C16" s="14"/>
      <c r="D16" s="14"/>
      <c r="E16" s="14">
        <v>45371747000000</v>
      </c>
      <c r="F16" s="14">
        <v>41712492000000</v>
      </c>
      <c r="G16" s="14">
        <v>117214072000000</v>
      </c>
      <c r="H16" s="14">
        <v>11588372000000</v>
      </c>
      <c r="I16" s="14">
        <v>1342000000</v>
      </c>
      <c r="J16" s="15">
        <f t="shared" si="0"/>
        <v>215888025000000</v>
      </c>
      <c r="K16" t="str">
        <f t="shared" si="1"/>
        <v>BL7-14|BL6-14|BL1-14|BL2-14|BL3-14|BL4-14|BL5-14|BL8-14</v>
      </c>
    </row>
    <row r="17" spans="1:11" x14ac:dyDescent="0.25">
      <c r="A17" s="7">
        <v>15</v>
      </c>
      <c r="B17" s="2" t="s">
        <v>15</v>
      </c>
      <c r="C17" s="14"/>
      <c r="D17" s="14"/>
      <c r="E17" s="14">
        <v>42030000000</v>
      </c>
      <c r="F17" s="14"/>
      <c r="G17" s="14"/>
      <c r="H17" s="14"/>
      <c r="I17" s="14"/>
      <c r="J17" s="15">
        <f t="shared" si="0"/>
        <v>42030000000</v>
      </c>
      <c r="K17" t="str">
        <f t="shared" si="1"/>
        <v>BL7-15|BL6-15|BL1-15|BL2-15|BL3-15|BL4-15|BL5-15|BL8-15</v>
      </c>
    </row>
    <row r="18" spans="1:11" x14ac:dyDescent="0.25">
      <c r="A18" s="7">
        <v>16</v>
      </c>
      <c r="B18" s="2" t="s">
        <v>16</v>
      </c>
      <c r="C18" s="14"/>
      <c r="D18" s="14"/>
      <c r="E18" s="14"/>
      <c r="F18" s="14"/>
      <c r="G18" s="14"/>
      <c r="H18" s="14"/>
      <c r="I18" s="14"/>
      <c r="J18" s="15">
        <f t="shared" si="0"/>
        <v>0</v>
      </c>
      <c r="K18" t="str">
        <f t="shared" si="1"/>
        <v>BL7-16|BL6-16|BL1-16|BL2-16|BL3-16|BL4-16|BL5-16|BL8-16</v>
      </c>
    </row>
    <row r="19" spans="1:11" x14ac:dyDescent="0.25">
      <c r="A19" s="7">
        <v>17</v>
      </c>
      <c r="B19" s="2" t="s">
        <v>17</v>
      </c>
      <c r="C19" s="14"/>
      <c r="D19" s="14"/>
      <c r="E19" s="14"/>
      <c r="F19" s="14">
        <v>1799992000000</v>
      </c>
      <c r="G19" s="14">
        <v>11099765000000</v>
      </c>
      <c r="H19" s="14">
        <v>14925645000000</v>
      </c>
      <c r="I19" s="14">
        <v>7222765000000</v>
      </c>
      <c r="J19" s="15">
        <f t="shared" si="0"/>
        <v>35048167000000</v>
      </c>
      <c r="K19" t="str">
        <f t="shared" si="1"/>
        <v>BL7-17|BL6-17|BL1-17|BL2-17|BL3-17|BL4-17|BL5-17|BL8-17</v>
      </c>
    </row>
    <row r="20" spans="1:11" x14ac:dyDescent="0.25">
      <c r="A20" s="7">
        <v>18</v>
      </c>
      <c r="B20" s="2" t="s">
        <v>18</v>
      </c>
      <c r="C20" s="14"/>
      <c r="D20" s="14"/>
      <c r="E20" s="14">
        <v>9975668000000</v>
      </c>
      <c r="F20" s="14"/>
      <c r="G20" s="14"/>
      <c r="H20" s="14"/>
      <c r="I20" s="14"/>
      <c r="J20" s="15">
        <f t="shared" si="0"/>
        <v>9975668000000</v>
      </c>
      <c r="K20" t="str">
        <f t="shared" si="1"/>
        <v>BL7-18|BL6-18|BL1-18|BL2-18|BL3-18|BL4-18|BL5-18|BL8-18</v>
      </c>
    </row>
    <row r="21" spans="1:11" x14ac:dyDescent="0.25">
      <c r="A21" s="7">
        <v>19</v>
      </c>
      <c r="B21" s="2" t="s">
        <v>24</v>
      </c>
      <c r="C21" s="14"/>
      <c r="D21" s="14"/>
      <c r="E21" s="14"/>
      <c r="F21" s="14"/>
      <c r="G21" s="14"/>
      <c r="H21" s="14"/>
      <c r="I21" s="14"/>
      <c r="J21" s="15">
        <f t="shared" si="0"/>
        <v>0</v>
      </c>
      <c r="K21" t="str">
        <f t="shared" si="1"/>
        <v>BL7-19|BL6-19|BL1-19|BL2-19|BL3-19|BL4-19|BL5-19|BL8-19</v>
      </c>
    </row>
    <row r="22" spans="1:11" s="10" customFormat="1" x14ac:dyDescent="0.25">
      <c r="A22" s="8">
        <v>20</v>
      </c>
      <c r="B22" s="9" t="s">
        <v>19</v>
      </c>
      <c r="C22" s="15">
        <f>SUM(C14:C21)</f>
        <v>0</v>
      </c>
      <c r="D22" s="15">
        <f t="shared" ref="D22:J22" si="3">SUM(D14:D21)</f>
        <v>0</v>
      </c>
      <c r="E22" s="15">
        <f t="shared" si="3"/>
        <v>89237049000000</v>
      </c>
      <c r="F22" s="15">
        <f t="shared" si="3"/>
        <v>50544284000000</v>
      </c>
      <c r="G22" s="15">
        <f t="shared" si="3"/>
        <v>128421313000000</v>
      </c>
      <c r="H22" s="15">
        <f t="shared" si="3"/>
        <v>28166085000000</v>
      </c>
      <c r="I22" s="15">
        <f t="shared" si="3"/>
        <v>7321962000000</v>
      </c>
      <c r="J22" s="15">
        <f t="shared" si="3"/>
        <v>303690693000000</v>
      </c>
      <c r="K22" s="10" t="str">
        <f t="shared" si="1"/>
        <v>BL7-20|BL6-20|BL1-20|BL2-20|BL3-20|BL4-20|BL5-20|BL8-20</v>
      </c>
    </row>
    <row r="23" spans="1:11" s="10" customFormat="1" x14ac:dyDescent="0.25">
      <c r="A23" s="8">
        <v>28</v>
      </c>
      <c r="B23" s="9" t="s">
        <v>29</v>
      </c>
      <c r="C23" s="15">
        <f>C13-C22</f>
        <v>1054724000000</v>
      </c>
      <c r="D23" s="15">
        <f t="shared" ref="D23:J23" si="4">D13-D22</f>
        <v>1509801000000</v>
      </c>
      <c r="E23" s="15">
        <f t="shared" si="4"/>
        <v>-31246795000000</v>
      </c>
      <c r="F23" s="15">
        <f t="shared" si="4"/>
        <v>-16492873000000</v>
      </c>
      <c r="G23" s="15">
        <f t="shared" si="4"/>
        <v>-41300908000000</v>
      </c>
      <c r="H23" s="15">
        <f t="shared" si="4"/>
        <v>75558566000000</v>
      </c>
      <c r="I23" s="15">
        <f t="shared" si="4"/>
        <v>39910786000000</v>
      </c>
      <c r="J23" s="15">
        <f t="shared" si="4"/>
        <v>28993301000000</v>
      </c>
      <c r="K23" s="10" t="str">
        <f t="shared" si="1"/>
        <v>BL7-28|BL6-28|BL1-28|BL2-28|BL3-28|BL4-28|BL5-28|BL8-28</v>
      </c>
    </row>
    <row r="24" spans="1:11" x14ac:dyDescent="0.25">
      <c r="C24" s="14"/>
      <c r="D24" s="14"/>
      <c r="E24" s="14"/>
      <c r="F24" s="14"/>
      <c r="G24" s="14"/>
      <c r="H24" s="14"/>
      <c r="I24" s="14"/>
      <c r="J24" s="15"/>
    </row>
    <row r="25" spans="1:11" x14ac:dyDescent="0.25">
      <c r="C25" s="14"/>
      <c r="D25" s="14"/>
      <c r="E25" s="14"/>
      <c r="F25" s="14"/>
      <c r="G25" s="14"/>
      <c r="H25" s="14"/>
      <c r="I25" s="14"/>
      <c r="J25" s="15"/>
    </row>
    <row r="26" spans="1:11" x14ac:dyDescent="0.25">
      <c r="C26" s="14"/>
      <c r="D26" s="14"/>
      <c r="E26" s="14"/>
      <c r="F26" s="14"/>
      <c r="G26" s="14"/>
      <c r="H26" s="14"/>
      <c r="I26" s="14"/>
      <c r="J26" s="15"/>
    </row>
    <row r="27" spans="1:11" x14ac:dyDescent="0.25">
      <c r="C27" s="14"/>
      <c r="D27" s="14"/>
      <c r="E27" s="14"/>
      <c r="F27" s="14"/>
      <c r="G27" s="14"/>
      <c r="H27" s="14"/>
      <c r="I27" s="14"/>
      <c r="J27" s="15"/>
    </row>
    <row r="28" spans="1:11" x14ac:dyDescent="0.25">
      <c r="C28" s="14"/>
      <c r="D28" s="14"/>
      <c r="E28" s="14"/>
      <c r="F28" s="14"/>
      <c r="G28" s="14"/>
      <c r="H28" s="14"/>
      <c r="I28" s="14"/>
      <c r="J28" s="15"/>
    </row>
    <row r="29" spans="1:11" x14ac:dyDescent="0.25">
      <c r="C29" s="14"/>
      <c r="D29" s="14"/>
      <c r="E29" s="14"/>
      <c r="F29" s="14"/>
      <c r="G29" s="14"/>
      <c r="H29" s="14"/>
      <c r="I29" s="14"/>
      <c r="J29" s="15"/>
    </row>
    <row r="30" spans="1:11" x14ac:dyDescent="0.25">
      <c r="C30" s="14"/>
      <c r="D30" s="14"/>
      <c r="E30" s="14"/>
      <c r="F30" s="14"/>
      <c r="G30" s="14"/>
      <c r="H30" s="14"/>
      <c r="I30" s="14"/>
      <c r="J30" s="15"/>
    </row>
    <row r="31" spans="1:11" x14ac:dyDescent="0.25">
      <c r="C31" s="14"/>
      <c r="D31" s="14"/>
      <c r="E31" s="14"/>
      <c r="F31" s="14"/>
      <c r="G31" s="14"/>
      <c r="H31" s="14"/>
      <c r="I31" s="14"/>
      <c r="J31" s="15"/>
    </row>
    <row r="32" spans="1:11" x14ac:dyDescent="0.25">
      <c r="C32" s="14"/>
      <c r="D32" s="14"/>
      <c r="E32" s="14"/>
      <c r="F32" s="14"/>
      <c r="G32" s="14"/>
      <c r="H32" s="14"/>
      <c r="I32" s="14"/>
      <c r="J32" s="15"/>
    </row>
    <row r="33" spans="3:10" x14ac:dyDescent="0.25">
      <c r="C33" s="14"/>
      <c r="D33" s="14"/>
      <c r="E33" s="14"/>
      <c r="F33" s="14"/>
      <c r="G33" s="14"/>
      <c r="H33" s="14"/>
      <c r="I33" s="14"/>
      <c r="J33" s="15"/>
    </row>
    <row r="34" spans="3:10" x14ac:dyDescent="0.25">
      <c r="C34" s="14"/>
      <c r="D34" s="14"/>
      <c r="E34" s="14"/>
      <c r="F34" s="14"/>
      <c r="G34" s="14"/>
      <c r="H34" s="14"/>
      <c r="I34" s="14"/>
      <c r="J34" s="1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3</vt:i4>
      </vt:variant>
    </vt:vector>
  </HeadingPairs>
  <TitlesOfParts>
    <vt:vector size="3" baseType="lpstr">
      <vt:lpstr>BankInterestRateRisk</vt:lpstr>
      <vt:lpstr>BankCurrencyRisk</vt:lpstr>
      <vt:lpstr>BankLiquidityRisk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Dang Viet Hai</dc:creator>
  <cp:lastModifiedBy>Dang Thi Hong Giang</cp:lastModifiedBy>
  <dcterms:created xsi:type="dcterms:W3CDTF">2022-03-24T04:15:03Z</dcterms:created>
  <dcterms:modified xsi:type="dcterms:W3CDTF">2023-03-03T11:20:30Z</dcterms:modified>
</cp:coreProperties>
</file>